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jekty\160330 Univerzita Palackého Olomouc\DPS\"/>
    </mc:Choice>
  </mc:AlternateContent>
  <bookViews>
    <workbookView xWindow="0" yWindow="0" windowWidth="28800" windowHeight="14175"/>
  </bookViews>
  <sheets>
    <sheet name="104" sheetId="3" r:id="rId1"/>
    <sheet name="204" sheetId="4" r:id="rId2"/>
  </sheets>
  <definedNames>
    <definedName name="_xlnm.Print_Area" localSheetId="0">'104'!$A$1:$I$46</definedName>
    <definedName name="_xlnm.Print_Area" localSheetId="1">'204'!$A$1:$I$34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4" l="1"/>
  <c r="E29" i="4" s="1"/>
  <c r="A20" i="4"/>
  <c r="E34" i="4"/>
  <c r="E33" i="4"/>
  <c r="E32" i="4"/>
  <c r="E31" i="4"/>
  <c r="E30" i="4"/>
  <c r="D28" i="4"/>
  <c r="E28" i="4" s="1"/>
  <c r="D27" i="4"/>
  <c r="E27" i="4" s="1"/>
  <c r="A22" i="4"/>
  <c r="A21" i="4"/>
  <c r="A19" i="4"/>
  <c r="A18" i="4"/>
  <c r="A17" i="4"/>
  <c r="A16" i="4"/>
  <c r="A15" i="4"/>
  <c r="A14" i="4"/>
  <c r="A13" i="4"/>
  <c r="A12" i="4"/>
  <c r="E45" i="3"/>
  <c r="E43" i="3"/>
  <c r="E39" i="3"/>
  <c r="E38" i="3"/>
  <c r="D44" i="3"/>
  <c r="E44" i="3" s="1"/>
  <c r="D42" i="3"/>
  <c r="E42" i="3" s="1"/>
  <c r="D37" i="3"/>
  <c r="E37" i="3" s="1"/>
  <c r="A28" i="3"/>
  <c r="A27" i="3"/>
  <c r="A26" i="3"/>
  <c r="A25" i="3"/>
  <c r="A24" i="3"/>
  <c r="A23" i="3"/>
  <c r="A22" i="3"/>
  <c r="A21" i="3"/>
  <c r="A18" i="3"/>
  <c r="B23" i="3"/>
  <c r="A20" i="3"/>
  <c r="A19" i="3"/>
  <c r="A17" i="3"/>
  <c r="A16" i="3"/>
  <c r="A15" i="3"/>
  <c r="D36" i="3" l="1"/>
  <c r="E36" i="3" s="1"/>
  <c r="E46" i="3"/>
  <c r="A14" i="3"/>
  <c r="E40" i="3"/>
  <c r="A13" i="3"/>
  <c r="A12" i="3"/>
  <c r="D41" i="3" l="1"/>
  <c r="E41" i="3" s="1"/>
</calcChain>
</file>

<file path=xl/sharedStrings.xml><?xml version="1.0" encoding="utf-8"?>
<sst xmlns="http://schemas.openxmlformats.org/spreadsheetml/2006/main" count="275" uniqueCount="67">
  <si>
    <t>Kabel</t>
  </si>
  <si>
    <t>Délka</t>
  </si>
  <si>
    <t>Začátek</t>
  </si>
  <si>
    <t>Konec</t>
  </si>
  <si>
    <t>Poznámka</t>
  </si>
  <si>
    <t>Číslo</t>
  </si>
  <si>
    <t>[m]</t>
  </si>
  <si>
    <t>Typ</t>
  </si>
  <si>
    <t>Funkce</t>
  </si>
  <si>
    <t>Místnost</t>
  </si>
  <si>
    <t>Zařízení</t>
  </si>
  <si>
    <t>Video</t>
  </si>
  <si>
    <t>Data</t>
  </si>
  <si>
    <t>Typ Kabelu</t>
  </si>
  <si>
    <t>Rezerva (+10%)</t>
  </si>
  <si>
    <t>Power</t>
  </si>
  <si>
    <t>UTP</t>
  </si>
  <si>
    <t>Akce projekt</t>
  </si>
  <si>
    <t>Profese</t>
  </si>
  <si>
    <t>RK_104</t>
  </si>
  <si>
    <t>104</t>
  </si>
  <si>
    <t>HDMI</t>
  </si>
  <si>
    <t>VGA</t>
  </si>
  <si>
    <t>Audio</t>
  </si>
  <si>
    <t>DP</t>
  </si>
  <si>
    <t>2x2x0,22</t>
  </si>
  <si>
    <t>PM_104</t>
  </si>
  <si>
    <t>DP_104</t>
  </si>
  <si>
    <t>PTZ_104</t>
  </si>
  <si>
    <t>RP_104.1</t>
  </si>
  <si>
    <t>RP_104.2</t>
  </si>
  <si>
    <t>RP_104.3</t>
  </si>
  <si>
    <t>RP_104.4</t>
  </si>
  <si>
    <t>LCD_104.1</t>
  </si>
  <si>
    <t>LCD_104.2</t>
  </si>
  <si>
    <t>PP_104</t>
  </si>
  <si>
    <t>5x1,5</t>
  </si>
  <si>
    <t>2x1,5</t>
  </si>
  <si>
    <t>Přípojné místo VGA - AV Rack</t>
  </si>
  <si>
    <t>Přípojné místo HDMI - AV Rack</t>
  </si>
  <si>
    <t>Přípojné místo Audio - AV Rack</t>
  </si>
  <si>
    <t>Přípojné místo DisplayPort - AV Rack</t>
  </si>
  <si>
    <t>Dataprojektor HDMI - AV Rack</t>
  </si>
  <si>
    <t>Dataprojektor Rezerva - AV Rack</t>
  </si>
  <si>
    <t>Projekční plátno  Napájení - AV Rack</t>
  </si>
  <si>
    <t>PTZ Kamera HDMI - AV Rack</t>
  </si>
  <si>
    <t>PTZ Kamera RS232 - AV Rack</t>
  </si>
  <si>
    <t>Reprosoustava - AV Rack</t>
  </si>
  <si>
    <t>LCD HDMI - AV Rack</t>
  </si>
  <si>
    <t>LCD Rezerva - AV Rack</t>
  </si>
  <si>
    <t>204</t>
  </si>
  <si>
    <t>LCD_204.1</t>
  </si>
  <si>
    <t>LCD_204.2</t>
  </si>
  <si>
    <t>PM_204</t>
  </si>
  <si>
    <t>RK_204</t>
  </si>
  <si>
    <t>LCD USB - AV Rack</t>
  </si>
  <si>
    <t>Stupeň</t>
  </si>
  <si>
    <t>Název</t>
  </si>
  <si>
    <t>Kabelová kniha m.č. 104</t>
  </si>
  <si>
    <t>Kabelová kniha m.č. 204</t>
  </si>
  <si>
    <t>D.1.4.5  AV TECHNIKA</t>
  </si>
  <si>
    <t>DOKUMENTACE PRO PROVÁDĚNÍ STAVBY</t>
  </si>
  <si>
    <t>PURKRABSKÁ 4 - DVORNÍ OBJEKT ALBÍNKA - STAVEBNÍ ÚPRAVY</t>
  </si>
  <si>
    <t>Stavebník</t>
  </si>
  <si>
    <t>PdF Univerzity Palackého v Olomouci</t>
  </si>
  <si>
    <t>Žižkovo náměstí 5, 771 47 Olomouc</t>
  </si>
  <si>
    <t>IČ: 61989592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</si>
</sst>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sz val="10"/>
      <color theme="1"/>
      <name val="Arial1"/>
      <charset val="238"/>
    </font>
    <font>
      <sz val="11"/>
      <color indexed="8"/>
      <name val="Calibri"/>
      <family val="2"/>
      <charset val="238"/>
    </font>
    <font>
      <sz val="12"/>
      <color indexed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/>
    </xf>
    <xf numFmtId="0" fontId="2" fillId="0" borderId="0" xfId="0" applyFont="1"/>
    <xf numFmtId="16" fontId="0" fillId="0" borderId="8" xfId="0" quotePrefix="1" applyNumberFormat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0" fillId="0" borderId="11" xfId="0" quotePrefix="1" applyBorder="1" applyAlignment="1">
      <alignment horizontal="center"/>
    </xf>
    <xf numFmtId="0" fontId="0" fillId="0" borderId="14" xfId="0" quotePrefix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6" xfId="0" applyBorder="1" applyAlignment="1">
      <alignment horizontal="left"/>
    </xf>
    <xf numFmtId="16" fontId="0" fillId="0" borderId="11" xfId="0" quotePrefix="1" applyNumberFormat="1" applyBorder="1" applyAlignment="1">
      <alignment horizontal="center"/>
    </xf>
    <xf numFmtId="16" fontId="0" fillId="0" borderId="14" xfId="0" quotePrefix="1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4" fillId="0" borderId="30" xfId="1" applyFont="1" applyBorder="1" applyAlignment="1"/>
    <xf numFmtId="0" fontId="4" fillId="0" borderId="31" xfId="1" applyFont="1" applyBorder="1" applyAlignment="1"/>
    <xf numFmtId="0" fontId="0" fillId="0" borderId="31" xfId="0" applyBorder="1"/>
    <xf numFmtId="0" fontId="0" fillId="0" borderId="31" xfId="0" applyBorder="1" applyAlignment="1"/>
    <xf numFmtId="0" fontId="0" fillId="0" borderId="32" xfId="0" applyBorder="1" applyAlignment="1"/>
    <xf numFmtId="0" fontId="4" fillId="0" borderId="37" xfId="1" applyFont="1" applyBorder="1" applyAlignment="1"/>
    <xf numFmtId="0" fontId="4" fillId="0" borderId="39" xfId="1" applyFont="1" applyBorder="1" applyAlignment="1">
      <alignment horizontal="left"/>
    </xf>
    <xf numFmtId="0" fontId="4" fillId="0" borderId="31" xfId="1" applyFont="1" applyBorder="1" applyAlignment="1">
      <alignment horizontal="left"/>
    </xf>
    <xf numFmtId="0" fontId="4" fillId="0" borderId="32" xfId="1" applyFont="1" applyBorder="1" applyAlignment="1">
      <alignment horizontal="left"/>
    </xf>
    <xf numFmtId="0" fontId="0" fillId="0" borderId="8" xfId="0" applyBorder="1" applyAlignment="1">
      <alignment horizontal="center"/>
    </xf>
    <xf numFmtId="0" fontId="4" fillId="0" borderId="43" xfId="1" applyFont="1" applyBorder="1" applyAlignment="1">
      <alignment horizontal="left"/>
    </xf>
    <xf numFmtId="0" fontId="4" fillId="0" borderId="44" xfId="1" applyFont="1" applyBorder="1" applyAlignment="1">
      <alignment horizontal="left"/>
    </xf>
    <xf numFmtId="0" fontId="4" fillId="0" borderId="45" xfId="1" applyFont="1" applyBorder="1" applyAlignment="1">
      <alignment horizontal="left"/>
    </xf>
    <xf numFmtId="0" fontId="4" fillId="0" borderId="46" xfId="1" applyFont="1" applyBorder="1" applyAlignment="1">
      <alignment horizontal="left"/>
    </xf>
    <xf numFmtId="0" fontId="4" fillId="0" borderId="27" xfId="1" applyFont="1" applyBorder="1" applyAlignment="1">
      <alignment horizontal="left"/>
    </xf>
    <xf numFmtId="0" fontId="4" fillId="0" borderId="36" xfId="1" applyFont="1" applyBorder="1" applyAlignment="1">
      <alignment horizontal="left"/>
    </xf>
    <xf numFmtId="16" fontId="4" fillId="0" borderId="28" xfId="1" quotePrefix="1" applyNumberFormat="1" applyFont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4" fillId="0" borderId="33" xfId="1" applyFont="1" applyBorder="1" applyAlignment="1">
      <alignment horizontal="left"/>
    </xf>
    <xf numFmtId="0" fontId="4" fillId="0" borderId="38" xfId="1" applyFont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4" fillId="0" borderId="41" xfId="1" applyFont="1" applyBorder="1" applyAlignment="1">
      <alignment horizontal="left"/>
    </xf>
    <xf numFmtId="0" fontId="4" fillId="0" borderId="42" xfId="1" applyFont="1" applyBorder="1" applyAlignment="1">
      <alignment horizontal="left"/>
    </xf>
    <xf numFmtId="0" fontId="4" fillId="0" borderId="39" xfId="1" applyFont="1" applyBorder="1" applyAlignment="1">
      <alignment horizontal="left"/>
    </xf>
    <xf numFmtId="0" fontId="4" fillId="0" borderId="31" xfId="1" applyFont="1" applyBorder="1" applyAlignment="1">
      <alignment horizontal="left"/>
    </xf>
    <xf numFmtId="0" fontId="4" fillId="0" borderId="32" xfId="1" applyFont="1" applyBorder="1" applyAlignment="1">
      <alignment horizontal="left"/>
    </xf>
    <xf numFmtId="0" fontId="4" fillId="0" borderId="30" xfId="1" applyFont="1" applyBorder="1" applyAlignment="1">
      <alignment horizontal="left"/>
    </xf>
    <xf numFmtId="0" fontId="4" fillId="0" borderId="37" xfId="1" applyFont="1" applyBorder="1" applyAlignment="1">
      <alignment horizontal="left"/>
    </xf>
    <xf numFmtId="49" fontId="4" fillId="0" borderId="40" xfId="1" applyNumberFormat="1" applyFont="1" applyBorder="1" applyAlignment="1">
      <alignment horizontal="left"/>
    </xf>
    <xf numFmtId="49" fontId="4" fillId="0" borderId="34" xfId="1" applyNumberFormat="1" applyFont="1" applyBorder="1" applyAlignment="1">
      <alignment horizontal="left"/>
    </xf>
    <xf numFmtId="49" fontId="4" fillId="0" borderId="35" xfId="1" applyNumberFormat="1" applyFont="1" applyBorder="1" applyAlignment="1">
      <alignment horizontal="left"/>
    </xf>
  </cellXfs>
  <cellStyles count="2">
    <cellStyle name="Excel Built-in Normal 1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workbookViewId="0">
      <selection activeCell="I10" sqref="I10:I11"/>
    </sheetView>
  </sheetViews>
  <sheetFormatPr defaultRowHeight="15"/>
  <cols>
    <col min="2" max="2" width="6" bestFit="1" customWidth="1"/>
    <col min="3" max="3" width="10.7109375" bestFit="1" customWidth="1"/>
    <col min="8" max="8" width="10.140625" customWidth="1"/>
    <col min="9" max="9" width="47" bestFit="1" customWidth="1"/>
  </cols>
  <sheetData>
    <row r="1" spans="1:9" ht="15.75" thickBot="1"/>
    <row r="2" spans="1:9" ht="16.5" thickTop="1">
      <c r="A2" s="53" t="s">
        <v>57</v>
      </c>
      <c r="B2" s="54"/>
      <c r="C2" s="55" t="s">
        <v>58</v>
      </c>
      <c r="D2" s="55"/>
      <c r="E2" s="55"/>
      <c r="F2" s="37"/>
      <c r="G2" s="37"/>
      <c r="H2" s="37"/>
      <c r="I2" s="38"/>
    </row>
    <row r="3" spans="1:9" ht="15.75">
      <c r="A3" s="39" t="s">
        <v>17</v>
      </c>
      <c r="B3" s="44"/>
      <c r="C3" s="40" t="s">
        <v>62</v>
      </c>
      <c r="D3" s="40"/>
      <c r="E3" s="40"/>
      <c r="F3" s="41"/>
      <c r="G3" s="41"/>
      <c r="H3" s="42"/>
      <c r="I3" s="43"/>
    </row>
    <row r="4" spans="1:9" ht="15.75">
      <c r="A4" s="60" t="s">
        <v>63</v>
      </c>
      <c r="B4" s="61"/>
      <c r="C4" s="62" t="s">
        <v>64</v>
      </c>
      <c r="D4" s="63"/>
      <c r="E4" s="63"/>
      <c r="F4" s="63"/>
      <c r="G4" s="63"/>
      <c r="H4" s="63"/>
      <c r="I4" s="64"/>
    </row>
    <row r="5" spans="1:9" ht="15.75">
      <c r="A5" s="51"/>
      <c r="B5" s="52"/>
      <c r="C5" s="45" t="s">
        <v>65</v>
      </c>
      <c r="D5" s="46"/>
      <c r="E5" s="46"/>
      <c r="F5" s="46"/>
      <c r="G5" s="46"/>
      <c r="H5" s="46"/>
      <c r="I5" s="47"/>
    </row>
    <row r="6" spans="1:9" ht="15.75">
      <c r="A6" s="49"/>
      <c r="B6" s="50"/>
      <c r="C6" s="45" t="s">
        <v>66</v>
      </c>
      <c r="D6" s="46"/>
      <c r="E6" s="46"/>
      <c r="F6" s="46"/>
      <c r="G6" s="46"/>
      <c r="H6" s="46"/>
      <c r="I6" s="47"/>
    </row>
    <row r="7" spans="1:9" ht="15.75">
      <c r="A7" s="65" t="s">
        <v>56</v>
      </c>
      <c r="B7" s="66"/>
      <c r="C7" s="62" t="s">
        <v>61</v>
      </c>
      <c r="D7" s="63"/>
      <c r="E7" s="63"/>
      <c r="F7" s="63"/>
      <c r="G7" s="63"/>
      <c r="H7" s="63"/>
      <c r="I7" s="64"/>
    </row>
    <row r="8" spans="1:9" ht="16.5" thickBot="1">
      <c r="A8" s="57" t="s">
        <v>18</v>
      </c>
      <c r="B8" s="58"/>
      <c r="C8" s="67" t="s">
        <v>60</v>
      </c>
      <c r="D8" s="68"/>
      <c r="E8" s="68"/>
      <c r="F8" s="68"/>
      <c r="G8" s="68"/>
      <c r="H8" s="68"/>
      <c r="I8" s="69"/>
    </row>
    <row r="9" spans="1:9" ht="16.5" thickTop="1" thickBot="1"/>
    <row r="10" spans="1:9" ht="16.5" thickTop="1" thickBot="1">
      <c r="A10" s="1" t="s">
        <v>0</v>
      </c>
      <c r="B10" s="2" t="s">
        <v>1</v>
      </c>
      <c r="C10" s="2"/>
      <c r="D10" s="2"/>
      <c r="E10" s="59" t="s">
        <v>2</v>
      </c>
      <c r="F10" s="59"/>
      <c r="G10" s="59" t="s">
        <v>3</v>
      </c>
      <c r="H10" s="59"/>
      <c r="I10" s="56" t="s">
        <v>4</v>
      </c>
    </row>
    <row r="11" spans="1:9" ht="16.5" thickTop="1" thickBot="1">
      <c r="A11" s="3" t="s">
        <v>5</v>
      </c>
      <c r="B11" s="4" t="s">
        <v>6</v>
      </c>
      <c r="C11" s="4" t="s">
        <v>7</v>
      </c>
      <c r="D11" s="4" t="s">
        <v>8</v>
      </c>
      <c r="E11" s="3" t="s">
        <v>9</v>
      </c>
      <c r="F11" s="5" t="s">
        <v>10</v>
      </c>
      <c r="G11" s="3" t="s">
        <v>9</v>
      </c>
      <c r="H11" s="5" t="s">
        <v>10</v>
      </c>
      <c r="I11" s="56"/>
    </row>
    <row r="12" spans="1:9" ht="15.75" thickTop="1">
      <c r="A12" s="6">
        <f>IF(D12="Audio",COUNTIF(D$12:D12,"Audio")+100,IF(D12="Video",COUNTIF(D$12:D12,"Video")+300,IF(D12="Data",COUNTIF(D$12:D12,"Data")+500,COUNTIF(D$12:D12,"Power")+700)))</f>
        <v>301</v>
      </c>
      <c r="B12" s="7">
        <v>5</v>
      </c>
      <c r="C12" s="7" t="s">
        <v>22</v>
      </c>
      <c r="D12" s="8" t="s">
        <v>11</v>
      </c>
      <c r="E12" s="23" t="s">
        <v>20</v>
      </c>
      <c r="F12" s="8" t="s">
        <v>19</v>
      </c>
      <c r="G12" s="24" t="s">
        <v>20</v>
      </c>
      <c r="H12" s="8" t="s">
        <v>26</v>
      </c>
      <c r="I12" s="28" t="s">
        <v>38</v>
      </c>
    </row>
    <row r="13" spans="1:9">
      <c r="A13" s="9">
        <f>IF(D13="Audio",COUNTIF(D$12:D13,"Audio")+100,IF(D13="Video",COUNTIF(D$12:D13,"Video")+300,IF(D13="Data",COUNTIF(D$12:D13,"Data")+500,COUNTIF(D$12:D13,"Power")+700)))</f>
        <v>101</v>
      </c>
      <c r="B13" s="10">
        <v>5</v>
      </c>
      <c r="C13" s="10" t="s">
        <v>25</v>
      </c>
      <c r="D13" s="11" t="s">
        <v>23</v>
      </c>
      <c r="E13" s="30" t="s">
        <v>20</v>
      </c>
      <c r="F13" s="11" t="s">
        <v>19</v>
      </c>
      <c r="G13" s="25" t="s">
        <v>20</v>
      </c>
      <c r="H13" s="11" t="s">
        <v>26</v>
      </c>
      <c r="I13" s="27" t="s">
        <v>40</v>
      </c>
    </row>
    <row r="14" spans="1:9">
      <c r="A14" s="9">
        <f>IF(D14="Audio",COUNTIF(D$12:D14,"Audio")+100,IF(D14="Video",COUNTIF(D$12:D14,"Video")+300,IF(D14="Data",COUNTIF(D$12:D14,"Data")+500,COUNTIF(D$12:D14,"Power")+700)))</f>
        <v>302</v>
      </c>
      <c r="B14" s="10">
        <v>5</v>
      </c>
      <c r="C14" s="10" t="s">
        <v>21</v>
      </c>
      <c r="D14" s="11" t="s">
        <v>11</v>
      </c>
      <c r="E14" s="30" t="s">
        <v>20</v>
      </c>
      <c r="F14" s="11" t="s">
        <v>19</v>
      </c>
      <c r="G14" s="25" t="s">
        <v>20</v>
      </c>
      <c r="H14" s="11" t="s">
        <v>26</v>
      </c>
      <c r="I14" s="27" t="s">
        <v>39</v>
      </c>
    </row>
    <row r="15" spans="1:9">
      <c r="A15" s="9">
        <f>IF(D15="Audio",COUNTIF(D$12:D15,"Audio")+100,IF(D15="Video",COUNTIF(D$12:D15,"Video")+300,IF(D15="Data",COUNTIF(D$12:D15,"Data")+500,COUNTIF(D$12:D15,"Power")+700)))</f>
        <v>303</v>
      </c>
      <c r="B15" s="10">
        <v>5</v>
      </c>
      <c r="C15" s="10" t="s">
        <v>24</v>
      </c>
      <c r="D15" s="11" t="s">
        <v>11</v>
      </c>
      <c r="E15" s="30" t="s">
        <v>20</v>
      </c>
      <c r="F15" s="11" t="s">
        <v>19</v>
      </c>
      <c r="G15" s="25" t="s">
        <v>20</v>
      </c>
      <c r="H15" s="11" t="s">
        <v>26</v>
      </c>
      <c r="I15" s="27" t="s">
        <v>41</v>
      </c>
    </row>
    <row r="16" spans="1:9">
      <c r="A16" s="9">
        <f>IF(D16="Audio",COUNTIF(D$12:D16,"Audio")+100,IF(D16="Video",COUNTIF(D$12:D16,"Video")+300,IF(D16="Data",COUNTIF(D$12:D16,"Data")+500,COUNTIF(D$12:D16,"Power")+700)))</f>
        <v>304</v>
      </c>
      <c r="B16" s="10">
        <v>11</v>
      </c>
      <c r="C16" s="10" t="s">
        <v>21</v>
      </c>
      <c r="D16" s="11" t="s">
        <v>11</v>
      </c>
      <c r="E16" s="30" t="s">
        <v>20</v>
      </c>
      <c r="F16" s="11" t="s">
        <v>19</v>
      </c>
      <c r="G16" s="25" t="s">
        <v>20</v>
      </c>
      <c r="H16" s="11" t="s">
        <v>27</v>
      </c>
      <c r="I16" s="27" t="s">
        <v>42</v>
      </c>
    </row>
    <row r="17" spans="1:9">
      <c r="A17" s="9">
        <f>IF(D17="Audio",COUNTIF(D$12:D17,"Audio")+100,IF(D17="Video",COUNTIF(D$12:D17,"Video")+300,IF(D17="Data",COUNTIF(D$12:D17,"Data")+500,COUNTIF(D$12:D17,"Power")+700)))</f>
        <v>501</v>
      </c>
      <c r="B17" s="10">
        <v>11</v>
      </c>
      <c r="C17" s="10" t="s">
        <v>16</v>
      </c>
      <c r="D17" s="11" t="s">
        <v>12</v>
      </c>
      <c r="E17" s="30" t="s">
        <v>20</v>
      </c>
      <c r="F17" s="11" t="s">
        <v>19</v>
      </c>
      <c r="G17" s="25" t="s">
        <v>20</v>
      </c>
      <c r="H17" s="11" t="s">
        <v>27</v>
      </c>
      <c r="I17" s="27" t="s">
        <v>43</v>
      </c>
    </row>
    <row r="18" spans="1:9">
      <c r="A18" s="9">
        <f>IF(D18="Audio",COUNTIF(D$12:D18,"Audio")+100,IF(D18="Video",COUNTIF(D$12:D18,"Video")+300,IF(D18="Data",COUNTIF(D$12:D18,"Data")+500,COUNTIF(D$12:D18,"Power")+700)))</f>
        <v>701</v>
      </c>
      <c r="B18" s="10">
        <v>8</v>
      </c>
      <c r="C18" s="10" t="s">
        <v>36</v>
      </c>
      <c r="D18" s="11" t="s">
        <v>15</v>
      </c>
      <c r="E18" s="30" t="s">
        <v>20</v>
      </c>
      <c r="F18" s="11" t="s">
        <v>19</v>
      </c>
      <c r="G18" s="25" t="s">
        <v>20</v>
      </c>
      <c r="H18" s="11" t="s">
        <v>35</v>
      </c>
      <c r="I18" s="27" t="s">
        <v>44</v>
      </c>
    </row>
    <row r="19" spans="1:9">
      <c r="A19" s="9">
        <f>IF(D19="Audio",COUNTIF(D$12:D19,"Audio")+100,IF(D19="Video",COUNTIF(D$12:D19,"Video")+300,IF(D19="Data",COUNTIF(D$12:D19,"Data")+500,COUNTIF(D$12:D19,"Power")+700)))</f>
        <v>305</v>
      </c>
      <c r="B19" s="10">
        <v>9</v>
      </c>
      <c r="C19" s="10" t="s">
        <v>21</v>
      </c>
      <c r="D19" s="11" t="s">
        <v>11</v>
      </c>
      <c r="E19" s="30" t="s">
        <v>20</v>
      </c>
      <c r="F19" s="11" t="s">
        <v>19</v>
      </c>
      <c r="G19" s="25" t="s">
        <v>20</v>
      </c>
      <c r="H19" s="11" t="s">
        <v>28</v>
      </c>
      <c r="I19" s="27" t="s">
        <v>45</v>
      </c>
    </row>
    <row r="20" spans="1:9">
      <c r="A20" s="9">
        <f>IF(D20="Audio",COUNTIF(D$12:D20,"Audio")+100,IF(D20="Video",COUNTIF(D$12:D20,"Video")+300,IF(D20="Data",COUNTIF(D$12:D20,"Data")+500,COUNTIF(D$12:D20,"Power")+700)))</f>
        <v>502</v>
      </c>
      <c r="B20" s="10">
        <v>9</v>
      </c>
      <c r="C20" s="10" t="s">
        <v>16</v>
      </c>
      <c r="D20" s="11" t="s">
        <v>12</v>
      </c>
      <c r="E20" s="30" t="s">
        <v>20</v>
      </c>
      <c r="F20" s="11" t="s">
        <v>19</v>
      </c>
      <c r="G20" s="25" t="s">
        <v>20</v>
      </c>
      <c r="H20" s="11" t="s">
        <v>28</v>
      </c>
      <c r="I20" s="27" t="s">
        <v>46</v>
      </c>
    </row>
    <row r="21" spans="1:9">
      <c r="A21" s="9">
        <f>IF(D21="Audio",COUNTIF(D$12:D21,"Audio")+100,IF(D21="Video",COUNTIF(D$12:D21,"Video")+300,IF(D21="Data",COUNTIF(D$12:D21,"Data")+500,COUNTIF(D$12:D21,"Power")+700)))</f>
        <v>102</v>
      </c>
      <c r="B21" s="10">
        <v>11</v>
      </c>
      <c r="C21" s="10" t="s">
        <v>37</v>
      </c>
      <c r="D21" s="11" t="s">
        <v>23</v>
      </c>
      <c r="E21" s="30" t="s">
        <v>20</v>
      </c>
      <c r="F21" s="11" t="s">
        <v>19</v>
      </c>
      <c r="G21" s="25" t="s">
        <v>20</v>
      </c>
      <c r="H21" s="11" t="s">
        <v>29</v>
      </c>
      <c r="I21" s="27" t="s">
        <v>47</v>
      </c>
    </row>
    <row r="22" spans="1:9">
      <c r="A22" s="9">
        <f>IF(D22="Audio",COUNTIF(D$12:D22,"Audio")+100,IF(D22="Video",COUNTIF(D$12:D22,"Video")+300,IF(D22="Data",COUNTIF(D$12:D22,"Data")+500,COUNTIF(D$12:D22,"Power")+700)))</f>
        <v>103</v>
      </c>
      <c r="B22" s="10">
        <v>10</v>
      </c>
      <c r="C22" s="10" t="s">
        <v>37</v>
      </c>
      <c r="D22" s="11" t="s">
        <v>23</v>
      </c>
      <c r="E22" s="30" t="s">
        <v>20</v>
      </c>
      <c r="F22" s="11" t="s">
        <v>19</v>
      </c>
      <c r="G22" s="25" t="s">
        <v>20</v>
      </c>
      <c r="H22" s="11" t="s">
        <v>30</v>
      </c>
      <c r="I22" s="27" t="s">
        <v>47</v>
      </c>
    </row>
    <row r="23" spans="1:9">
      <c r="A23" s="9">
        <f>IF(D23="Audio",COUNTIF(D$12:D23,"Audio")+100,IF(D23="Video",COUNTIF(D$12:D23,"Video")+300,IF(D23="Data",COUNTIF(D$12:D23,"Data")+500,COUNTIF(D$12:D23,"Power")+700)))</f>
        <v>306</v>
      </c>
      <c r="B23" s="10">
        <f>B22</f>
        <v>10</v>
      </c>
      <c r="C23" s="10" t="s">
        <v>21</v>
      </c>
      <c r="D23" s="11" t="s">
        <v>11</v>
      </c>
      <c r="E23" s="30" t="s">
        <v>20</v>
      </c>
      <c r="F23" s="11" t="s">
        <v>19</v>
      </c>
      <c r="G23" s="25" t="s">
        <v>20</v>
      </c>
      <c r="H23" s="11" t="s">
        <v>33</v>
      </c>
      <c r="I23" s="27" t="s">
        <v>48</v>
      </c>
    </row>
    <row r="24" spans="1:9">
      <c r="A24" s="9">
        <f>IF(D24="Audio",COUNTIF(D$12:D24,"Audio")+100,IF(D24="Video",COUNTIF(D$12:D24,"Video")+300,IF(D24="Data",COUNTIF(D$12:D24,"Data")+500,COUNTIF(D$12:D24,"Power")+700)))</f>
        <v>503</v>
      </c>
      <c r="B24" s="10">
        <v>12</v>
      </c>
      <c r="C24" s="10" t="s">
        <v>16</v>
      </c>
      <c r="D24" s="11" t="s">
        <v>12</v>
      </c>
      <c r="E24" s="30" t="s">
        <v>20</v>
      </c>
      <c r="F24" s="11" t="s">
        <v>19</v>
      </c>
      <c r="G24" s="25" t="s">
        <v>20</v>
      </c>
      <c r="H24" s="11" t="s">
        <v>33</v>
      </c>
      <c r="I24" s="27" t="s">
        <v>49</v>
      </c>
    </row>
    <row r="25" spans="1:9">
      <c r="A25" s="9">
        <f>IF(D25="Audio",COUNTIF(D$12:D25,"Audio")+100,IF(D25="Video",COUNTIF(D$12:D25,"Video")+300,IF(D25="Data",COUNTIF(D$12:D25,"Data")+500,COUNTIF(D$12:D25,"Power")+700)))</f>
        <v>104</v>
      </c>
      <c r="B25" s="10">
        <v>15</v>
      </c>
      <c r="C25" s="10" t="s">
        <v>37</v>
      </c>
      <c r="D25" s="11" t="s">
        <v>23</v>
      </c>
      <c r="E25" s="30" t="s">
        <v>20</v>
      </c>
      <c r="F25" s="11" t="s">
        <v>19</v>
      </c>
      <c r="G25" s="25" t="s">
        <v>20</v>
      </c>
      <c r="H25" s="11" t="s">
        <v>31</v>
      </c>
      <c r="I25" s="27" t="s">
        <v>47</v>
      </c>
    </row>
    <row r="26" spans="1:9">
      <c r="A26" s="9">
        <f>IF(D26="Audio",COUNTIF(D$12:D26,"Audio")+100,IF(D26="Video",COUNTIF(D$12:D26,"Video")+300,IF(D26="Data",COUNTIF(D$12:D26,"Data")+500,COUNTIF(D$12:D26,"Power")+700)))</f>
        <v>105</v>
      </c>
      <c r="B26" s="10">
        <v>14</v>
      </c>
      <c r="C26" s="10" t="s">
        <v>37</v>
      </c>
      <c r="D26" s="11" t="s">
        <v>23</v>
      </c>
      <c r="E26" s="30" t="s">
        <v>20</v>
      </c>
      <c r="F26" s="11" t="s">
        <v>19</v>
      </c>
      <c r="G26" s="25" t="s">
        <v>20</v>
      </c>
      <c r="H26" s="11" t="s">
        <v>32</v>
      </c>
      <c r="I26" s="27" t="s">
        <v>47</v>
      </c>
    </row>
    <row r="27" spans="1:9">
      <c r="A27" s="9">
        <f>IF(D27="Audio",COUNTIF(D$12:D27,"Audio")+100,IF(D27="Video",COUNTIF(D$12:D27,"Video")+300,IF(D27="Data",COUNTIF(D$12:D27,"Data")+500,COUNTIF(D$12:D27,"Power")+700)))</f>
        <v>307</v>
      </c>
      <c r="B27" s="34">
        <v>17</v>
      </c>
      <c r="C27" s="34" t="s">
        <v>21</v>
      </c>
      <c r="D27" s="35" t="s">
        <v>11</v>
      </c>
      <c r="E27" s="30" t="s">
        <v>20</v>
      </c>
      <c r="F27" s="11" t="s">
        <v>19</v>
      </c>
      <c r="G27" s="25" t="s">
        <v>20</v>
      </c>
      <c r="H27" s="35" t="s">
        <v>34</v>
      </c>
      <c r="I27" s="27" t="s">
        <v>48</v>
      </c>
    </row>
    <row r="28" spans="1:9" ht="15.75" thickBot="1">
      <c r="A28" s="36">
        <f>IF(D28="Audio",COUNTIF(D$12:D28,"Audio")+100,IF(D28="Video",COUNTIF(D$12:D28,"Video")+300,IF(D28="Data",COUNTIF(D$12:D28,"Data")+500,COUNTIF(D$12:D28,"Power")+700)))</f>
        <v>504</v>
      </c>
      <c r="B28" s="13">
        <v>17</v>
      </c>
      <c r="C28" s="13" t="s">
        <v>16</v>
      </c>
      <c r="D28" s="14" t="s">
        <v>12</v>
      </c>
      <c r="E28" s="31" t="s">
        <v>20</v>
      </c>
      <c r="F28" s="14" t="s">
        <v>19</v>
      </c>
      <c r="G28" s="26" t="s">
        <v>20</v>
      </c>
      <c r="H28" s="14" t="s">
        <v>34</v>
      </c>
      <c r="I28" s="29" t="s">
        <v>49</v>
      </c>
    </row>
    <row r="29" spans="1:9" ht="15.75" thickTop="1"/>
    <row r="33" spans="3:9" ht="15.75" thickBot="1"/>
    <row r="34" spans="3:9" ht="30.75" thickTop="1">
      <c r="C34" s="15" t="s">
        <v>13</v>
      </c>
      <c r="D34" s="16" t="s">
        <v>1</v>
      </c>
      <c r="E34" s="17" t="s">
        <v>14</v>
      </c>
    </row>
    <row r="35" spans="3:9" ht="15.75" thickBot="1">
      <c r="C35" s="18"/>
      <c r="D35" s="19" t="s">
        <v>6</v>
      </c>
      <c r="E35" s="20" t="s">
        <v>6</v>
      </c>
    </row>
    <row r="36" spans="3:9" ht="15.75" thickTop="1">
      <c r="C36" s="48" t="s">
        <v>22</v>
      </c>
      <c r="D36" s="7">
        <f>SUMIF(C$12:C28,C36,B$12:B28)</f>
        <v>5</v>
      </c>
      <c r="E36" s="8">
        <f t="shared" ref="E36:E46" si="0">ROUNDUP( 1.1*D36,0)</f>
        <v>6</v>
      </c>
    </row>
    <row r="37" spans="3:9">
      <c r="C37" s="12" t="s">
        <v>25</v>
      </c>
      <c r="D37" s="10">
        <f>SUMIF(C$12:C24,C37,B$12:B24)</f>
        <v>5</v>
      </c>
      <c r="E37" s="11">
        <f t="shared" si="0"/>
        <v>6</v>
      </c>
    </row>
    <row r="38" spans="3:9">
      <c r="C38" s="12" t="s">
        <v>21</v>
      </c>
      <c r="D38" s="10">
        <v>5</v>
      </c>
      <c r="E38" s="11">
        <f t="shared" si="0"/>
        <v>6</v>
      </c>
    </row>
    <row r="39" spans="3:9">
      <c r="C39" s="12" t="s">
        <v>24</v>
      </c>
      <c r="D39" s="10">
        <v>5</v>
      </c>
      <c r="E39" s="11">
        <f t="shared" si="0"/>
        <v>6</v>
      </c>
    </row>
    <row r="40" spans="3:9">
      <c r="C40" s="12" t="s">
        <v>21</v>
      </c>
      <c r="D40" s="10">
        <v>11</v>
      </c>
      <c r="E40" s="11">
        <f t="shared" si="0"/>
        <v>13</v>
      </c>
    </row>
    <row r="41" spans="3:9">
      <c r="C41" s="12" t="s">
        <v>16</v>
      </c>
      <c r="D41" s="10">
        <f>SUMIF(C$12:C28,C41,B$12:B28)</f>
        <v>49</v>
      </c>
      <c r="E41" s="11">
        <f t="shared" si="0"/>
        <v>54</v>
      </c>
    </row>
    <row r="42" spans="3:9">
      <c r="C42" s="12" t="s">
        <v>36</v>
      </c>
      <c r="D42" s="10">
        <f>SUMIF(C$12:C29,C42,B$12:B29)</f>
        <v>8</v>
      </c>
      <c r="E42" s="11">
        <f t="shared" si="0"/>
        <v>9</v>
      </c>
    </row>
    <row r="43" spans="3:9">
      <c r="C43" s="32" t="s">
        <v>21</v>
      </c>
      <c r="D43" s="34">
        <v>9</v>
      </c>
      <c r="E43" s="11">
        <f t="shared" si="0"/>
        <v>10</v>
      </c>
    </row>
    <row r="44" spans="3:9">
      <c r="C44" s="32" t="s">
        <v>37</v>
      </c>
      <c r="D44" s="10">
        <f>SUMIF(C$12:C34,C44,B$12:B34)</f>
        <v>50</v>
      </c>
      <c r="E44" s="11">
        <f t="shared" si="0"/>
        <v>55</v>
      </c>
    </row>
    <row r="45" spans="3:9">
      <c r="C45" s="32" t="s">
        <v>21</v>
      </c>
      <c r="D45" s="34">
        <v>10</v>
      </c>
      <c r="E45" s="11">
        <f t="shared" si="0"/>
        <v>11</v>
      </c>
    </row>
    <row r="46" spans="3:9" ht="15.75" thickBot="1">
      <c r="C46" s="33" t="s">
        <v>21</v>
      </c>
      <c r="D46" s="13">
        <v>17</v>
      </c>
      <c r="E46" s="14">
        <f t="shared" si="0"/>
        <v>19</v>
      </c>
    </row>
    <row r="47" spans="3:9" ht="15.75" thickTop="1">
      <c r="I47" s="22"/>
    </row>
  </sheetData>
  <mergeCells count="11">
    <mergeCell ref="A2:B2"/>
    <mergeCell ref="C2:E2"/>
    <mergeCell ref="I10:I11"/>
    <mergeCell ref="A8:B8"/>
    <mergeCell ref="E10:F10"/>
    <mergeCell ref="G10:H10"/>
    <mergeCell ref="A4:B4"/>
    <mergeCell ref="C4:I4"/>
    <mergeCell ref="A7:B7"/>
    <mergeCell ref="C7:I7"/>
    <mergeCell ref="C8:I8"/>
  </mergeCells>
  <pageMargins left="0.7" right="0.7" top="0.78740157499999996" bottom="0.78740157499999996" header="0.3" footer="0.3"/>
  <pageSetup paperSize="9" fitToHeight="0" orientation="landscape" r:id="rId1"/>
  <ignoredErrors>
    <ignoredError sqref="E12:E28 G12:G2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workbookViewId="0">
      <selection activeCell="I10" sqref="I10:I11"/>
    </sheetView>
  </sheetViews>
  <sheetFormatPr defaultRowHeight="15"/>
  <cols>
    <col min="2" max="2" width="6" bestFit="1" customWidth="1"/>
    <col min="3" max="3" width="10.7109375" bestFit="1" customWidth="1"/>
    <col min="8" max="8" width="10.140625" customWidth="1"/>
    <col min="9" max="9" width="47" bestFit="1" customWidth="1"/>
  </cols>
  <sheetData>
    <row r="1" spans="1:9" ht="15.75" thickBot="1"/>
    <row r="2" spans="1:9" ht="16.5" thickTop="1">
      <c r="A2" s="53" t="s">
        <v>57</v>
      </c>
      <c r="B2" s="54"/>
      <c r="C2" s="55" t="s">
        <v>59</v>
      </c>
      <c r="D2" s="55"/>
      <c r="E2" s="55"/>
      <c r="F2" s="37"/>
      <c r="G2" s="37"/>
      <c r="H2" s="37"/>
      <c r="I2" s="38"/>
    </row>
    <row r="3" spans="1:9" ht="15.75">
      <c r="A3" s="39" t="s">
        <v>17</v>
      </c>
      <c r="B3" s="44"/>
      <c r="C3" s="40" t="s">
        <v>62</v>
      </c>
      <c r="D3" s="40"/>
      <c r="E3" s="40"/>
      <c r="F3" s="41"/>
      <c r="G3" s="41"/>
      <c r="H3" s="42"/>
      <c r="I3" s="43"/>
    </row>
    <row r="4" spans="1:9" ht="15.75">
      <c r="A4" s="60" t="s">
        <v>63</v>
      </c>
      <c r="B4" s="61"/>
      <c r="C4" s="62" t="s">
        <v>64</v>
      </c>
      <c r="D4" s="63"/>
      <c r="E4" s="63"/>
      <c r="F4" s="63"/>
      <c r="G4" s="63"/>
      <c r="H4" s="63"/>
      <c r="I4" s="64"/>
    </row>
    <row r="5" spans="1:9" ht="15.75">
      <c r="A5" s="51"/>
      <c r="B5" s="52"/>
      <c r="C5" s="45" t="s">
        <v>65</v>
      </c>
      <c r="D5" s="46"/>
      <c r="E5" s="46"/>
      <c r="F5" s="46"/>
      <c r="G5" s="46"/>
      <c r="H5" s="46"/>
      <c r="I5" s="47"/>
    </row>
    <row r="6" spans="1:9" ht="15.75">
      <c r="A6" s="49"/>
      <c r="B6" s="50"/>
      <c r="C6" s="45" t="s">
        <v>66</v>
      </c>
      <c r="D6" s="46"/>
      <c r="E6" s="46"/>
      <c r="F6" s="46"/>
      <c r="G6" s="46"/>
      <c r="H6" s="46"/>
      <c r="I6" s="47"/>
    </row>
    <row r="7" spans="1:9" ht="15.75">
      <c r="A7" s="65" t="s">
        <v>56</v>
      </c>
      <c r="B7" s="66"/>
      <c r="C7" s="62" t="s">
        <v>61</v>
      </c>
      <c r="D7" s="63"/>
      <c r="E7" s="63"/>
      <c r="F7" s="63"/>
      <c r="G7" s="63"/>
      <c r="H7" s="63"/>
      <c r="I7" s="64"/>
    </row>
    <row r="8" spans="1:9" ht="16.5" thickBot="1">
      <c r="A8" s="57" t="s">
        <v>18</v>
      </c>
      <c r="B8" s="58"/>
      <c r="C8" s="67" t="s">
        <v>60</v>
      </c>
      <c r="D8" s="68"/>
      <c r="E8" s="68"/>
      <c r="F8" s="68"/>
      <c r="G8" s="68"/>
      <c r="H8" s="68"/>
      <c r="I8" s="69"/>
    </row>
    <row r="9" spans="1:9" ht="16.5" thickTop="1" thickBot="1"/>
    <row r="10" spans="1:9" ht="16.5" thickTop="1" thickBot="1">
      <c r="A10" s="1" t="s">
        <v>0</v>
      </c>
      <c r="B10" s="2" t="s">
        <v>1</v>
      </c>
      <c r="C10" s="2"/>
      <c r="D10" s="2"/>
      <c r="E10" s="59" t="s">
        <v>2</v>
      </c>
      <c r="F10" s="59"/>
      <c r="G10" s="59" t="s">
        <v>3</v>
      </c>
      <c r="H10" s="59"/>
      <c r="I10" s="56" t="s">
        <v>4</v>
      </c>
    </row>
    <row r="11" spans="1:9" ht="16.5" thickTop="1" thickBot="1">
      <c r="A11" s="3" t="s">
        <v>5</v>
      </c>
      <c r="B11" s="4" t="s">
        <v>6</v>
      </c>
      <c r="C11" s="4" t="s">
        <v>7</v>
      </c>
      <c r="D11" s="4" t="s">
        <v>8</v>
      </c>
      <c r="E11" s="3" t="s">
        <v>9</v>
      </c>
      <c r="F11" s="5" t="s">
        <v>10</v>
      </c>
      <c r="G11" s="3" t="s">
        <v>9</v>
      </c>
      <c r="H11" s="5" t="s">
        <v>10</v>
      </c>
      <c r="I11" s="56"/>
    </row>
    <row r="12" spans="1:9" ht="15.75" thickTop="1">
      <c r="A12" s="6">
        <f>IF(D12="Audio",COUNTIF(D$12:D12,"Audio")+100,IF(D12="Video",COUNTIF(D$12:D12,"Video")+300,IF(D12="Data",COUNTIF(D$12:D12,"Data")+500,COUNTIF(D$12:D12,"Power")+700)))</f>
        <v>301</v>
      </c>
      <c r="B12" s="7">
        <v>5</v>
      </c>
      <c r="C12" s="7" t="s">
        <v>22</v>
      </c>
      <c r="D12" s="8" t="s">
        <v>11</v>
      </c>
      <c r="E12" s="23" t="s">
        <v>50</v>
      </c>
      <c r="F12" s="8" t="s">
        <v>54</v>
      </c>
      <c r="G12" s="24" t="s">
        <v>50</v>
      </c>
      <c r="H12" s="8" t="s">
        <v>53</v>
      </c>
      <c r="I12" s="28" t="s">
        <v>38</v>
      </c>
    </row>
    <row r="13" spans="1:9">
      <c r="A13" s="9">
        <f>IF(D13="Audio",COUNTIF(D$12:D13,"Audio")+100,IF(D13="Video",COUNTIF(D$12:D13,"Video")+300,IF(D13="Data",COUNTIF(D$12:D13,"Data")+500,COUNTIF(D$12:D13,"Power")+700)))</f>
        <v>101</v>
      </c>
      <c r="B13" s="10">
        <v>5</v>
      </c>
      <c r="C13" s="10" t="s">
        <v>25</v>
      </c>
      <c r="D13" s="11" t="s">
        <v>23</v>
      </c>
      <c r="E13" s="30" t="s">
        <v>50</v>
      </c>
      <c r="F13" s="11" t="s">
        <v>54</v>
      </c>
      <c r="G13" s="25" t="s">
        <v>50</v>
      </c>
      <c r="H13" s="11" t="s">
        <v>53</v>
      </c>
      <c r="I13" s="27" t="s">
        <v>40</v>
      </c>
    </row>
    <row r="14" spans="1:9">
      <c r="A14" s="9">
        <f>IF(D14="Audio",COUNTIF(D$12:D14,"Audio")+100,IF(D14="Video",COUNTIF(D$12:D14,"Video")+300,IF(D14="Data",COUNTIF(D$12:D14,"Data")+500,COUNTIF(D$12:D14,"Power")+700)))</f>
        <v>302</v>
      </c>
      <c r="B14" s="10">
        <v>5</v>
      </c>
      <c r="C14" s="10" t="s">
        <v>21</v>
      </c>
      <c r="D14" s="11" t="s">
        <v>11</v>
      </c>
      <c r="E14" s="30" t="s">
        <v>50</v>
      </c>
      <c r="F14" s="11" t="s">
        <v>54</v>
      </c>
      <c r="G14" s="25" t="s">
        <v>50</v>
      </c>
      <c r="H14" s="11" t="s">
        <v>53</v>
      </c>
      <c r="I14" s="27" t="s">
        <v>39</v>
      </c>
    </row>
    <row r="15" spans="1:9">
      <c r="A15" s="9">
        <f>IF(D15="Audio",COUNTIF(D$12:D15,"Audio")+100,IF(D15="Video",COUNTIF(D$12:D15,"Video")+300,IF(D15="Data",COUNTIF(D$12:D15,"Data")+500,COUNTIF(D$12:D15,"Power")+700)))</f>
        <v>303</v>
      </c>
      <c r="B15" s="10">
        <v>5</v>
      </c>
      <c r="C15" s="10" t="s">
        <v>24</v>
      </c>
      <c r="D15" s="11" t="s">
        <v>11</v>
      </c>
      <c r="E15" s="30" t="s">
        <v>50</v>
      </c>
      <c r="F15" s="11" t="s">
        <v>54</v>
      </c>
      <c r="G15" s="25" t="s">
        <v>50</v>
      </c>
      <c r="H15" s="11" t="s">
        <v>53</v>
      </c>
      <c r="I15" s="27" t="s">
        <v>41</v>
      </c>
    </row>
    <row r="16" spans="1:9">
      <c r="A16" s="9">
        <f>IF(D16="Audio",COUNTIF(D$12:D16,"Audio")+100,IF(D16="Video",COUNTIF(D$12:D16,"Video")+300,IF(D16="Data",COUNTIF(D$12:D16,"Data")+500,COUNTIF(D$12:D16,"Power")+700)))</f>
        <v>304</v>
      </c>
      <c r="B16" s="10">
        <v>11</v>
      </c>
      <c r="C16" s="10" t="s">
        <v>21</v>
      </c>
      <c r="D16" s="11" t="s">
        <v>11</v>
      </c>
      <c r="E16" s="30" t="s">
        <v>50</v>
      </c>
      <c r="F16" s="11" t="s">
        <v>54</v>
      </c>
      <c r="G16" s="25" t="s">
        <v>50</v>
      </c>
      <c r="H16" s="11" t="s">
        <v>28</v>
      </c>
      <c r="I16" s="27" t="s">
        <v>45</v>
      </c>
    </row>
    <row r="17" spans="1:9">
      <c r="A17" s="9">
        <f>IF(D17="Audio",COUNTIF(D$12:D17,"Audio")+100,IF(D17="Video",COUNTIF(D$12:D17,"Video")+300,IF(D17="Data",COUNTIF(D$12:D17,"Data")+500,COUNTIF(D$12:D17,"Power")+700)))</f>
        <v>501</v>
      </c>
      <c r="B17" s="10">
        <v>11</v>
      </c>
      <c r="C17" s="10" t="s">
        <v>16</v>
      </c>
      <c r="D17" s="11" t="s">
        <v>12</v>
      </c>
      <c r="E17" s="30" t="s">
        <v>50</v>
      </c>
      <c r="F17" s="11" t="s">
        <v>54</v>
      </c>
      <c r="G17" s="25" t="s">
        <v>50</v>
      </c>
      <c r="H17" s="11" t="s">
        <v>28</v>
      </c>
      <c r="I17" s="27" t="s">
        <v>46</v>
      </c>
    </row>
    <row r="18" spans="1:9">
      <c r="A18" s="9">
        <f>IF(D18="Audio",COUNTIF(D$12:D18,"Audio")+100,IF(D18="Video",COUNTIF(D$12:D18,"Video")+300,IF(D18="Data",COUNTIF(D$12:D18,"Data")+500,COUNTIF(D$12:D18,"Power")+700)))</f>
        <v>305</v>
      </c>
      <c r="B18" s="10">
        <v>8</v>
      </c>
      <c r="C18" s="10" t="s">
        <v>21</v>
      </c>
      <c r="D18" s="11" t="s">
        <v>11</v>
      </c>
      <c r="E18" s="30" t="s">
        <v>50</v>
      </c>
      <c r="F18" s="11" t="s">
        <v>54</v>
      </c>
      <c r="G18" s="25" t="s">
        <v>50</v>
      </c>
      <c r="H18" s="11" t="s">
        <v>51</v>
      </c>
      <c r="I18" s="27" t="s">
        <v>48</v>
      </c>
    </row>
    <row r="19" spans="1:9">
      <c r="A19" s="9">
        <f>IF(D19="Audio",COUNTIF(D$12:D19,"Audio")+100,IF(D19="Video",COUNTIF(D$12:D19,"Video")+300,IF(D19="Data",COUNTIF(D$12:D19,"Data")+500,COUNTIF(D$12:D19,"Power")+700)))</f>
        <v>502</v>
      </c>
      <c r="B19" s="10">
        <v>8</v>
      </c>
      <c r="C19" s="10" t="s">
        <v>16</v>
      </c>
      <c r="D19" s="11" t="s">
        <v>12</v>
      </c>
      <c r="E19" s="30" t="s">
        <v>50</v>
      </c>
      <c r="F19" s="11" t="s">
        <v>54</v>
      </c>
      <c r="G19" s="25" t="s">
        <v>50</v>
      </c>
      <c r="H19" s="11" t="s">
        <v>51</v>
      </c>
      <c r="I19" s="27" t="s">
        <v>55</v>
      </c>
    </row>
    <row r="20" spans="1:9">
      <c r="A20" s="9">
        <f>IF(D20="Audio",COUNTIF(D$12:D20,"Audio")+100,IF(D20="Video",COUNTIF(D$12:D20,"Video")+300,IF(D20="Data",COUNTIF(D$12:D20,"Data")+500,COUNTIF(D$12:D20,"Power")+700)))</f>
        <v>503</v>
      </c>
      <c r="B20" s="10">
        <v>8</v>
      </c>
      <c r="C20" s="10" t="s">
        <v>16</v>
      </c>
      <c r="D20" s="11" t="s">
        <v>12</v>
      </c>
      <c r="E20" s="30" t="s">
        <v>50</v>
      </c>
      <c r="F20" s="11" t="s">
        <v>54</v>
      </c>
      <c r="G20" s="25" t="s">
        <v>50</v>
      </c>
      <c r="H20" s="11" t="s">
        <v>51</v>
      </c>
      <c r="I20" s="27" t="s">
        <v>49</v>
      </c>
    </row>
    <row r="21" spans="1:9">
      <c r="A21" s="9">
        <f>IF(D21="Audio",COUNTIF(D$12:D21,"Audio")+100,IF(D21="Video",COUNTIF(D$12:D21,"Video")+300,IF(D21="Data",COUNTIF(D$12:D21,"Data")+500,COUNTIF(D$12:D21,"Power")+700)))</f>
        <v>306</v>
      </c>
      <c r="B21" s="34">
        <v>11</v>
      </c>
      <c r="C21" s="34" t="s">
        <v>21</v>
      </c>
      <c r="D21" s="35" t="s">
        <v>11</v>
      </c>
      <c r="E21" s="30" t="s">
        <v>50</v>
      </c>
      <c r="F21" s="11" t="s">
        <v>54</v>
      </c>
      <c r="G21" s="25" t="s">
        <v>50</v>
      </c>
      <c r="H21" s="35" t="s">
        <v>52</v>
      </c>
      <c r="I21" s="27" t="s">
        <v>48</v>
      </c>
    </row>
    <row r="22" spans="1:9" ht="15.75" thickBot="1">
      <c r="A22" s="36">
        <f>IF(D22="Audio",COUNTIF(D$12:D22,"Audio")+100,IF(D22="Video",COUNTIF(D$12:D22,"Video")+300,IF(D22="Data",COUNTIF(D$12:D22,"Data")+500,COUNTIF(D$12:D22,"Power")+700)))</f>
        <v>504</v>
      </c>
      <c r="B22" s="13">
        <v>11</v>
      </c>
      <c r="C22" s="13" t="s">
        <v>16</v>
      </c>
      <c r="D22" s="14" t="s">
        <v>12</v>
      </c>
      <c r="E22" s="31" t="s">
        <v>50</v>
      </c>
      <c r="F22" s="14" t="s">
        <v>54</v>
      </c>
      <c r="G22" s="26" t="s">
        <v>50</v>
      </c>
      <c r="H22" s="14" t="s">
        <v>52</v>
      </c>
      <c r="I22" s="29" t="s">
        <v>49</v>
      </c>
    </row>
    <row r="23" spans="1:9" ht="15.75" thickTop="1"/>
    <row r="24" spans="1:9" ht="15.75" thickBot="1"/>
    <row r="25" spans="1:9" ht="30.75" thickTop="1">
      <c r="C25" s="15" t="s">
        <v>13</v>
      </c>
      <c r="D25" s="16" t="s">
        <v>1</v>
      </c>
      <c r="E25" s="17" t="s">
        <v>14</v>
      </c>
    </row>
    <row r="26" spans="1:9" ht="15.75" thickBot="1">
      <c r="C26" s="18"/>
      <c r="D26" s="19" t="s">
        <v>6</v>
      </c>
      <c r="E26" s="20" t="s">
        <v>6</v>
      </c>
    </row>
    <row r="27" spans="1:9" ht="15.75" thickTop="1">
      <c r="C27" s="21" t="s">
        <v>22</v>
      </c>
      <c r="D27" s="10">
        <f>SUMIF(C$12:C22,C27,B$12:B22)</f>
        <v>5</v>
      </c>
      <c r="E27" s="11">
        <f t="shared" ref="E27:E34" si="0">ROUNDUP( 1.1*D27,0)</f>
        <v>6</v>
      </c>
    </row>
    <row r="28" spans="1:9">
      <c r="C28" s="21" t="s">
        <v>25</v>
      </c>
      <c r="D28" s="10">
        <f>SUMIF(C$12:C19,C28,B$12:B19)</f>
        <v>5</v>
      </c>
      <c r="E28" s="11">
        <f t="shared" si="0"/>
        <v>6</v>
      </c>
    </row>
    <row r="29" spans="1:9">
      <c r="C29" s="21" t="s">
        <v>16</v>
      </c>
      <c r="D29" s="10">
        <f>SUMIF(C$12:C20,C29,B$12:B20)</f>
        <v>27</v>
      </c>
      <c r="E29" s="11">
        <f t="shared" si="0"/>
        <v>30</v>
      </c>
    </row>
    <row r="30" spans="1:9">
      <c r="C30" s="21" t="s">
        <v>21</v>
      </c>
      <c r="D30" s="10">
        <v>5</v>
      </c>
      <c r="E30" s="11">
        <f t="shared" si="0"/>
        <v>6</v>
      </c>
    </row>
    <row r="31" spans="1:9">
      <c r="C31" s="21" t="s">
        <v>24</v>
      </c>
      <c r="D31" s="10">
        <v>5</v>
      </c>
      <c r="E31" s="11">
        <f t="shared" si="0"/>
        <v>6</v>
      </c>
    </row>
    <row r="32" spans="1:9">
      <c r="C32" s="12" t="s">
        <v>21</v>
      </c>
      <c r="D32" s="10">
        <v>11</v>
      </c>
      <c r="E32" s="11">
        <f t="shared" si="0"/>
        <v>13</v>
      </c>
    </row>
    <row r="33" spans="3:9">
      <c r="C33" s="32" t="s">
        <v>21</v>
      </c>
      <c r="D33" s="34">
        <v>8</v>
      </c>
      <c r="E33" s="11">
        <f t="shared" si="0"/>
        <v>9</v>
      </c>
    </row>
    <row r="34" spans="3:9" ht="15.75" thickBot="1">
      <c r="C34" s="33" t="s">
        <v>21</v>
      </c>
      <c r="D34" s="13">
        <v>11</v>
      </c>
      <c r="E34" s="14">
        <f t="shared" si="0"/>
        <v>13</v>
      </c>
    </row>
    <row r="35" spans="3:9" ht="15.75" thickTop="1">
      <c r="I35" s="22"/>
    </row>
  </sheetData>
  <mergeCells count="11">
    <mergeCell ref="A2:B2"/>
    <mergeCell ref="C2:E2"/>
    <mergeCell ref="A4:B4"/>
    <mergeCell ref="C4:I4"/>
    <mergeCell ref="I10:I11"/>
    <mergeCell ref="A7:B7"/>
    <mergeCell ref="A8:B8"/>
    <mergeCell ref="E10:F10"/>
    <mergeCell ref="G10:H10"/>
    <mergeCell ref="C7:I7"/>
    <mergeCell ref="C8:I8"/>
  </mergeCells>
  <pageMargins left="0.7" right="0.7" top="0.78740157499999996" bottom="0.78740157499999996" header="0.3" footer="0.3"/>
  <pageSetup paperSize="9" scale="91" orientation="landscape" r:id="rId1"/>
  <ignoredErrors>
    <ignoredError sqref="E12:E22 G12:G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104</vt:lpstr>
      <vt:lpstr>204</vt:lpstr>
      <vt:lpstr>'104'!Oblast_tisku</vt:lpstr>
      <vt:lpstr>'204'!Oblast_tisku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Bevis</dc:creator>
  <cp:lastModifiedBy>Bevis</cp:lastModifiedBy>
  <cp:lastPrinted>2016-10-03T08:13:43Z</cp:lastPrinted>
  <dcterms:created xsi:type="dcterms:W3CDTF">2015-10-07T12:31:28Z</dcterms:created>
  <dcterms:modified xsi:type="dcterms:W3CDTF">2016-10-03T08:15:33Z</dcterms:modified>
</cp:coreProperties>
</file>